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háng" sheetId="1" r:id="rId4"/>
    <sheet state="visible" name="Mẫu Báo cáo năm" sheetId="2" r:id="rId5"/>
  </sheets>
  <definedNames/>
  <calcPr/>
  <extLst>
    <ext uri="GoogleSheetsCustomDataVersion1">
      <go:sheetsCustomData xmlns:go="http://customooxmlschemas.google.com/" r:id="rId6" roundtripDataSignature="AMtx7mgQVtK+wCgkIaabPwTxoYVfpQMSdg=="/>
    </ext>
  </extLst>
</workbook>
</file>

<file path=xl/sharedStrings.xml><?xml version="1.0" encoding="utf-8"?>
<sst xmlns="http://schemas.openxmlformats.org/spreadsheetml/2006/main" count="69" uniqueCount="44">
  <si>
    <t>CÔNG TY CỔ PHẦN THƯƠNG MẠI PHAN ANH</t>
  </si>
  <si>
    <t>Báo cáo kết quả kinh doanh nội bộ</t>
  </si>
  <si>
    <t>Triệu VNĐ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</si>
  <si>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</si>
  <si>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</si>
  <si>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</si>
  <si>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</si>
  <si>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</si>
  <si>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</si>
  <si>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</si>
  <si>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</si>
  <si>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</si>
  <si>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</si>
  <si>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</si>
  <si>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</si>
  <si>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CẢ NĂM</t>
  </si>
  <si>
    <t>Dòng doanh thu 1</t>
  </si>
  <si>
    <t>Dòng doanh thu 2</t>
  </si>
  <si>
    <t>Trả hàng, hoàn tiền, giảm giá</t>
  </si>
  <si>
    <t>Tổng doanh thu ròng</t>
  </si>
  <si>
    <t>Giá vốn</t>
  </si>
  <si>
    <t>Lợi nhuận gộp</t>
  </si>
  <si>
    <t>Chi phí</t>
  </si>
  <si>
    <t>Quảng cáo, Khuyến mãi</t>
  </si>
  <si>
    <t>Khấu hao</t>
  </si>
  <si>
    <t>Bảo hiểm</t>
  </si>
  <si>
    <t xml:space="preserve">Bảo dưỡng </t>
  </si>
  <si>
    <t>Văn phòng phẩm</t>
  </si>
  <si>
    <t>Tiền thuê</t>
  </si>
  <si>
    <t>Tiền lương, phúc lợi</t>
  </si>
  <si>
    <t>Viễn thông</t>
  </si>
  <si>
    <t>Du lịch</t>
  </si>
  <si>
    <t>Dịch vụ điện, nước, vệ sinh,…</t>
  </si>
  <si>
    <t>Chi phí khác 1</t>
  </si>
  <si>
    <t>Chi phí khác 2</t>
  </si>
  <si>
    <t>Tổng chi phí</t>
  </si>
  <si>
    <t>Thu nhập trước lãi suất &amp; thuế</t>
  </si>
  <si>
    <t>Chi phí lãi vay</t>
  </si>
  <si>
    <t>Thu nhập trước thuế</t>
  </si>
  <si>
    <t>Thuế thu nhập</t>
  </si>
  <si>
    <t xml:space="preserve">Thu nhập ròng </t>
  </si>
  <si>
    <t xml:space="preserve">Tiền lương, phúc lợi </t>
  </si>
  <si>
    <t>Dịch vụ điện, nước, vệ sinh,..</t>
  </si>
  <si>
    <t>Thu nhập ròng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</si>
</sst>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_);_(* \(#,##0.0\);_(* &quot;-&quot;??_);_(@_)"/>
  </numFmts>
  <fonts count="17">
    <font>
      <sz val="11.0"/>
      <color theme="1"/>
      <name val="Arial Narrow"/>
    </font>
    <font>
      <sz val="10.0"/>
      <color theme="1"/>
      <name val="Open Sans"/>
    </font>
    <font>
      <b/>
      <sz val="14.0"/>
      <color rgb="FFFFFFFF"/>
      <name val="Calibri"/>
    </font>
    <font/>
    <font>
      <b/>
      <sz val="12.0"/>
      <color rgb="FFFFFFFF"/>
      <name val="Calibri"/>
    </font>
    <font>
      <i/>
      <sz val="12.0"/>
      <color theme="0"/>
      <name val="Calibri"/>
    </font>
    <font>
      <sz val="12.0"/>
      <color theme="0"/>
    </font>
    <font>
      <b/>
      <sz val="12.0"/>
      <color rgb="FFFFFFFF"/>
    </font>
    <font>
      <b/>
      <sz val="12.0"/>
      <color theme="0"/>
    </font>
    <font>
      <sz val="12.0"/>
      <color theme="1"/>
      <name val="Calibri"/>
    </font>
    <font>
      <sz val="12.0"/>
      <color theme="1"/>
    </font>
    <font>
      <b/>
      <sz val="12.0"/>
      <color theme="1"/>
      <name val="Calibri"/>
    </font>
    <font>
      <u/>
      <sz val="12.0"/>
      <color rgb="FF0070C0"/>
      <name val="Calibri"/>
    </font>
    <font>
      <b/>
      <sz val="12.0"/>
      <color theme="1"/>
    </font>
    <font>
      <b/>
      <sz val="14.0"/>
      <color theme="0"/>
      <name val="Calibri"/>
    </font>
    <font>
      <b/>
      <sz val="12.0"/>
      <color theme="0"/>
      <name val="Calibri"/>
    </font>
    <font>
      <sz val="12.0"/>
      <color rgb="FF3333FF"/>
    </font>
  </fonts>
  <fills count="4">
    <fill>
      <patternFill patternType="none"/>
    </fill>
    <fill>
      <patternFill patternType="lightGray"/>
    </fill>
    <fill>
      <patternFill patternType="solid">
        <fgColor rgb="FFB45F06"/>
        <bgColor rgb="FFB45F06"/>
      </patternFill>
    </fill>
    <fill>
      <patternFill patternType="solid">
        <fgColor rgb="FFE69138"/>
        <bgColor rgb="FFE69138"/>
      </patternFill>
    </fill>
  </fills>
  <borders count="7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 style="thin">
        <color theme="0"/>
      </top>
      <bottom/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1" fillId="2" fontId="4" numFmtId="0" xfId="0" applyAlignment="1" applyBorder="1" applyFont="1">
      <alignment horizontal="center" readingOrder="0"/>
    </xf>
    <xf borderId="1" fillId="2" fontId="5" numFmtId="0" xfId="0" applyAlignment="1" applyBorder="1" applyFont="1">
      <alignment horizontal="center"/>
    </xf>
    <xf borderId="4" fillId="2" fontId="6" numFmtId="0" xfId="0" applyBorder="1" applyFont="1"/>
    <xf borderId="5" fillId="2" fontId="7" numFmtId="0" xfId="0" applyAlignment="1" applyBorder="1" applyFont="1">
      <alignment horizontal="right" readingOrder="0"/>
    </xf>
    <xf borderId="5" fillId="2" fontId="8" numFmtId="0" xfId="0" applyAlignment="1" applyBorder="1" applyFont="1">
      <alignment horizontal="right"/>
    </xf>
    <xf borderId="0" fillId="0" fontId="9" numFmtId="0" xfId="0" applyFont="1"/>
    <xf borderId="0" fillId="0" fontId="10" numFmtId="164" xfId="0" applyFont="1" applyNumberFormat="1"/>
    <xf borderId="0" fillId="0" fontId="9" numFmtId="164" xfId="0" applyFont="1" applyNumberFormat="1"/>
    <xf borderId="0" fillId="0" fontId="10" numFmtId="164" xfId="0" applyAlignment="1" applyFont="1" applyNumberFormat="1">
      <alignment readingOrder="0"/>
    </xf>
    <xf borderId="6" fillId="0" fontId="11" numFmtId="0" xfId="0" applyBorder="1" applyFont="1"/>
    <xf borderId="6" fillId="0" fontId="11" numFmtId="164" xfId="0" applyBorder="1" applyFont="1" applyNumberFormat="1"/>
    <xf borderId="0" fillId="0" fontId="11" numFmtId="0" xfId="0" applyFont="1"/>
    <xf borderId="0" fillId="0" fontId="11" numFmtId="164" xfId="0" applyFont="1" applyNumberFormat="1"/>
    <xf borderId="0" fillId="0" fontId="10" numFmtId="0" xfId="0" applyFont="1"/>
    <xf borderId="0" fillId="0" fontId="12" numFmtId="0" xfId="0" applyFont="1"/>
    <xf borderId="6" fillId="0" fontId="9" numFmtId="0" xfId="0" applyBorder="1" applyFont="1"/>
    <xf borderId="6" fillId="0" fontId="9" numFmtId="164" xfId="0" applyBorder="1" applyFont="1" applyNumberFormat="1"/>
    <xf borderId="0" fillId="0" fontId="13" numFmtId="164" xfId="0" applyFont="1" applyNumberFormat="1"/>
    <xf borderId="1" fillId="3" fontId="14" numFmtId="0" xfId="0" applyAlignment="1" applyBorder="1" applyFill="1" applyFont="1">
      <alignment horizontal="center" readingOrder="0"/>
    </xf>
    <xf borderId="1" fillId="3" fontId="15" numFmtId="0" xfId="0" applyAlignment="1" applyBorder="1" applyFont="1">
      <alignment horizontal="center" readingOrder="0"/>
    </xf>
    <xf borderId="1" fillId="3" fontId="5" numFmtId="0" xfId="0" applyAlignment="1" applyBorder="1" applyFont="1">
      <alignment horizontal="center"/>
    </xf>
    <xf borderId="4" fillId="3" fontId="6" numFmtId="0" xfId="0" applyBorder="1" applyFont="1"/>
    <xf borderId="4" fillId="3" fontId="8" numFmtId="0" xfId="0" applyBorder="1" applyFont="1"/>
    <xf borderId="0" fillId="0" fontId="16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0.88"/>
    <col customWidth="1" min="2" max="2" width="34.13"/>
    <col customWidth="1" min="3" max="15" width="10.0"/>
    <col customWidth="1" min="16" max="26" width="9.13"/>
  </cols>
  <sheetData>
    <row r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6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7"/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9" t="s">
        <v>15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0" t="s">
        <v>16</v>
      </c>
      <c r="C6" s="11">
        <v>953.0</v>
      </c>
      <c r="D6" s="11">
        <v>968.2</v>
      </c>
      <c r="E6" s="11">
        <v>983.6</v>
      </c>
      <c r="F6" s="11">
        <v>898.3</v>
      </c>
      <c r="G6" s="11">
        <v>912.6</v>
      </c>
      <c r="H6" s="11">
        <v>927.0</v>
      </c>
      <c r="I6" s="11">
        <v>941.7</v>
      </c>
      <c r="J6" s="11">
        <v>956.7</v>
      </c>
      <c r="K6" s="11">
        <v>971.9</v>
      </c>
      <c r="L6" s="11">
        <v>987.2</v>
      </c>
      <c r="M6" s="11">
        <v>1012.4</v>
      </c>
      <c r="N6" s="11">
        <v>698.0034812255944</v>
      </c>
      <c r="O6" s="12">
        <f t="shared" ref="O6:O8" si="1">SUM(C6:N6)</f>
        <v>11210.60348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0" t="s">
        <v>17</v>
      </c>
      <c r="C7" s="11">
        <v>179.9</v>
      </c>
      <c r="D7" s="11">
        <v>182.7</v>
      </c>
      <c r="E7" s="11">
        <v>185.6</v>
      </c>
      <c r="F7" s="11">
        <v>188.6</v>
      </c>
      <c r="G7" s="11">
        <v>191.6</v>
      </c>
      <c r="H7" s="11">
        <v>194.6</v>
      </c>
      <c r="I7" s="11">
        <v>197.7</v>
      </c>
      <c r="J7" s="11">
        <v>200.8</v>
      </c>
      <c r="K7" s="11">
        <v>204.0</v>
      </c>
      <c r="L7" s="11">
        <v>207.3</v>
      </c>
      <c r="M7" s="13">
        <v>176.3</v>
      </c>
      <c r="N7" s="13">
        <v>176.5</v>
      </c>
      <c r="O7" s="12">
        <f t="shared" si="1"/>
        <v>2285.6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0" t="s">
        <v>18</v>
      </c>
      <c r="C8" s="11">
        <v>-23.4</v>
      </c>
      <c r="D8" s="11">
        <v>-23.7</v>
      </c>
      <c r="E8" s="11">
        <v>-24.1</v>
      </c>
      <c r="F8" s="11">
        <v>-24.5</v>
      </c>
      <c r="G8" s="11">
        <v>-24.9</v>
      </c>
      <c r="H8" s="11">
        <v>-25.3</v>
      </c>
      <c r="I8" s="11">
        <v>-25.7</v>
      </c>
      <c r="J8" s="11">
        <v>-26.1</v>
      </c>
      <c r="K8" s="11">
        <v>-26.5</v>
      </c>
      <c r="L8" s="11">
        <v>-26.9</v>
      </c>
      <c r="M8" s="13">
        <v>-22.7</v>
      </c>
      <c r="N8" s="13">
        <v>-26.5</v>
      </c>
      <c r="O8" s="12">
        <f t="shared" si="1"/>
        <v>-300.3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4" t="s">
        <v>19</v>
      </c>
      <c r="C9" s="15">
        <f t="shared" ref="C9:O9" si="2">SUM(C6:C8)</f>
        <v>1109.5</v>
      </c>
      <c r="D9" s="15">
        <f t="shared" si="2"/>
        <v>1127.2</v>
      </c>
      <c r="E9" s="15">
        <f t="shared" si="2"/>
        <v>1145.1</v>
      </c>
      <c r="F9" s="15">
        <f t="shared" si="2"/>
        <v>1062.4</v>
      </c>
      <c r="G9" s="15">
        <f t="shared" si="2"/>
        <v>1079.3</v>
      </c>
      <c r="H9" s="15">
        <f t="shared" si="2"/>
        <v>1096.3</v>
      </c>
      <c r="I9" s="15">
        <f t="shared" si="2"/>
        <v>1113.7</v>
      </c>
      <c r="J9" s="15">
        <f t="shared" si="2"/>
        <v>1131.4</v>
      </c>
      <c r="K9" s="15">
        <f t="shared" si="2"/>
        <v>1149.4</v>
      </c>
      <c r="L9" s="15">
        <f t="shared" si="2"/>
        <v>1167.6</v>
      </c>
      <c r="M9" s="15">
        <f t="shared" si="2"/>
        <v>1166</v>
      </c>
      <c r="N9" s="15">
        <f t="shared" si="2"/>
        <v>848.0034812</v>
      </c>
      <c r="O9" s="15">
        <f t="shared" si="2"/>
        <v>13195.90348</v>
      </c>
      <c r="P9" s="1"/>
      <c r="Q9" s="1"/>
      <c r="R9" s="1"/>
      <c r="S9" s="10"/>
      <c r="T9" s="1"/>
      <c r="U9" s="1"/>
      <c r="V9" s="1"/>
      <c r="W9" s="1"/>
      <c r="X9" s="1"/>
      <c r="Y9" s="1"/>
      <c r="Z9" s="1"/>
    </row>
    <row r="10" ht="12.75" customHeight="1">
      <c r="A10" s="1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"/>
      <c r="Q10" s="1"/>
      <c r="R10" s="1"/>
      <c r="S10" s="10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0" t="s">
        <v>20</v>
      </c>
      <c r="C11" s="11">
        <v>513.5</v>
      </c>
      <c r="D11" s="11">
        <v>521.7</v>
      </c>
      <c r="E11" s="11">
        <v>530.0</v>
      </c>
      <c r="F11" s="11">
        <v>484.0</v>
      </c>
      <c r="G11" s="11">
        <v>491.7</v>
      </c>
      <c r="H11" s="11">
        <v>499.5</v>
      </c>
      <c r="I11" s="11">
        <v>507.4</v>
      </c>
      <c r="J11" s="11">
        <v>515.5</v>
      </c>
      <c r="K11" s="11">
        <v>523.7</v>
      </c>
      <c r="L11" s="11">
        <v>531.9</v>
      </c>
      <c r="M11" s="11">
        <v>545.5</v>
      </c>
      <c r="N11" s="11">
        <v>320.5974445110875</v>
      </c>
      <c r="O11" s="12">
        <f>SUM(C11:N11)</f>
        <v>5984.997445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4" t="s">
        <v>21</v>
      </c>
      <c r="C12" s="15">
        <f t="shared" ref="C12:O12" si="3">C9-C11</f>
        <v>596</v>
      </c>
      <c r="D12" s="15">
        <f t="shared" si="3"/>
        <v>605.5</v>
      </c>
      <c r="E12" s="15">
        <f t="shared" si="3"/>
        <v>615.1</v>
      </c>
      <c r="F12" s="15">
        <f t="shared" si="3"/>
        <v>578.4</v>
      </c>
      <c r="G12" s="15">
        <f t="shared" si="3"/>
        <v>587.6</v>
      </c>
      <c r="H12" s="15">
        <f t="shared" si="3"/>
        <v>596.8</v>
      </c>
      <c r="I12" s="15">
        <f t="shared" si="3"/>
        <v>606.3</v>
      </c>
      <c r="J12" s="15">
        <f t="shared" si="3"/>
        <v>615.9</v>
      </c>
      <c r="K12" s="15">
        <f t="shared" si="3"/>
        <v>625.7</v>
      </c>
      <c r="L12" s="15">
        <f t="shared" si="3"/>
        <v>635.7</v>
      </c>
      <c r="M12" s="15">
        <f t="shared" si="3"/>
        <v>620.5</v>
      </c>
      <c r="N12" s="15">
        <f t="shared" si="3"/>
        <v>527.4060367</v>
      </c>
      <c r="O12" s="15">
        <f t="shared" si="3"/>
        <v>7210.906037</v>
      </c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0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"/>
      <c r="Q13" s="1"/>
      <c r="R13" s="1"/>
      <c r="S13" s="10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6" t="s">
        <v>22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"/>
      <c r="Q14" s="1"/>
      <c r="R14" s="1"/>
      <c r="S14" s="19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0" t="s">
        <v>23</v>
      </c>
      <c r="C15" s="11">
        <v>20.0</v>
      </c>
      <c r="D15" s="11">
        <v>20.4</v>
      </c>
      <c r="E15" s="11">
        <v>20.8</v>
      </c>
      <c r="F15" s="11">
        <v>21.2</v>
      </c>
      <c r="G15" s="11">
        <v>21.6</v>
      </c>
      <c r="H15" s="11">
        <v>22.0</v>
      </c>
      <c r="I15" s="11">
        <v>22.5</v>
      </c>
      <c r="J15" s="11">
        <v>22.9</v>
      </c>
      <c r="K15" s="11">
        <v>23.4</v>
      </c>
      <c r="L15" s="11">
        <v>23.9</v>
      </c>
      <c r="M15" s="11">
        <v>24.3</v>
      </c>
      <c r="N15" s="11">
        <v>23.218523201935206</v>
      </c>
      <c r="O15" s="12">
        <f t="shared" ref="O15:O26" si="4">SUM(C15:N15)</f>
        <v>266.2185232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0" t="s">
        <v>24</v>
      </c>
      <c r="C16" s="11">
        <v>116.1</v>
      </c>
      <c r="D16" s="11">
        <v>118.4</v>
      </c>
      <c r="E16" s="11">
        <v>120.8</v>
      </c>
      <c r="F16" s="11">
        <v>123.2</v>
      </c>
      <c r="G16" s="11">
        <v>125.6</v>
      </c>
      <c r="H16" s="11">
        <v>128.1</v>
      </c>
      <c r="I16" s="11">
        <v>130.7</v>
      </c>
      <c r="J16" s="11">
        <v>133.3</v>
      </c>
      <c r="K16" s="11">
        <v>135.9</v>
      </c>
      <c r="L16" s="11">
        <v>138.6</v>
      </c>
      <c r="M16" s="11">
        <v>141.4</v>
      </c>
      <c r="N16" s="11">
        <v>134.9654263128533</v>
      </c>
      <c r="O16" s="12">
        <f t="shared" si="4"/>
        <v>1547.065426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0" t="s">
        <v>25</v>
      </c>
      <c r="C17" s="11">
        <v>1.2</v>
      </c>
      <c r="D17" s="11">
        <v>1.2</v>
      </c>
      <c r="E17" s="11">
        <v>1.2</v>
      </c>
      <c r="F17" s="11">
        <v>1.2</v>
      </c>
      <c r="G17" s="11">
        <v>1.3</v>
      </c>
      <c r="H17" s="11">
        <v>1.3</v>
      </c>
      <c r="I17" s="11">
        <v>1.3</v>
      </c>
      <c r="J17" s="11">
        <v>1.4</v>
      </c>
      <c r="K17" s="11">
        <v>1.4</v>
      </c>
      <c r="L17" s="11">
        <v>1.4</v>
      </c>
      <c r="M17" s="11">
        <v>1.4</v>
      </c>
      <c r="N17" s="11">
        <v>1.365795482466777</v>
      </c>
      <c r="O17" s="12">
        <f t="shared" si="4"/>
        <v>15.66579548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0" t="s">
        <v>26</v>
      </c>
      <c r="C18" s="11">
        <v>6.1</v>
      </c>
      <c r="D18" s="11">
        <v>6.2</v>
      </c>
      <c r="E18" s="11">
        <v>6.3</v>
      </c>
      <c r="F18" s="11">
        <v>6.5</v>
      </c>
      <c r="G18" s="11">
        <v>6.6</v>
      </c>
      <c r="H18" s="11">
        <v>6.7</v>
      </c>
      <c r="I18" s="11">
        <v>6.9</v>
      </c>
      <c r="J18" s="11">
        <v>7.0</v>
      </c>
      <c r="K18" s="11">
        <v>7.2</v>
      </c>
      <c r="L18" s="11">
        <v>7.3</v>
      </c>
      <c r="M18" s="11">
        <v>7.4</v>
      </c>
      <c r="N18" s="11">
        <v>7.077303863691482</v>
      </c>
      <c r="O18" s="12">
        <f t="shared" si="4"/>
        <v>81.27730386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0" t="s">
        <v>27</v>
      </c>
      <c r="C19" s="11">
        <v>3.0</v>
      </c>
      <c r="D19" s="11">
        <v>3.1</v>
      </c>
      <c r="E19" s="11">
        <v>3.1</v>
      </c>
      <c r="F19" s="11">
        <v>3.2</v>
      </c>
      <c r="G19" s="11">
        <v>3.2</v>
      </c>
      <c r="H19" s="11">
        <v>3.3</v>
      </c>
      <c r="I19" s="11">
        <v>3.3</v>
      </c>
      <c r="J19" s="11">
        <v>3.4</v>
      </c>
      <c r="K19" s="11">
        <v>3.5</v>
      </c>
      <c r="L19" s="11">
        <v>3.5</v>
      </c>
      <c r="M19" s="11">
        <v>3.6</v>
      </c>
      <c r="N19" s="11">
        <v>3.4765703190063406</v>
      </c>
      <c r="O19" s="12">
        <f t="shared" si="4"/>
        <v>39.67657032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0" t="s">
        <v>28</v>
      </c>
      <c r="C20" s="11">
        <v>6.2</v>
      </c>
      <c r="D20" s="11">
        <v>6.3</v>
      </c>
      <c r="E20" s="11">
        <v>6.5</v>
      </c>
      <c r="F20" s="11">
        <v>6.5</v>
      </c>
      <c r="G20" s="11">
        <v>6.7</v>
      </c>
      <c r="H20" s="11">
        <v>6.8</v>
      </c>
      <c r="I20" s="11">
        <v>7.0</v>
      </c>
      <c r="J20" s="11">
        <v>7.1</v>
      </c>
      <c r="K20" s="11">
        <v>7.2</v>
      </c>
      <c r="L20" s="11">
        <v>7.4</v>
      </c>
      <c r="M20" s="11">
        <v>7.6</v>
      </c>
      <c r="N20" s="11">
        <v>7.201467089370277</v>
      </c>
      <c r="O20" s="12">
        <f t="shared" si="4"/>
        <v>82.50146709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0" t="s">
        <v>29</v>
      </c>
      <c r="C21" s="11">
        <v>268.4</v>
      </c>
      <c r="D21" s="11">
        <v>273.7</v>
      </c>
      <c r="E21" s="11">
        <v>279.1</v>
      </c>
      <c r="F21" s="11">
        <v>284.6</v>
      </c>
      <c r="G21" s="11">
        <v>290.3</v>
      </c>
      <c r="H21" s="11">
        <v>296.1</v>
      </c>
      <c r="I21" s="11">
        <v>302.0</v>
      </c>
      <c r="J21" s="11">
        <v>308.0</v>
      </c>
      <c r="K21" s="11">
        <v>314.1</v>
      </c>
      <c r="L21" s="11">
        <v>320.3</v>
      </c>
      <c r="M21" s="11">
        <v>326.7</v>
      </c>
      <c r="N21" s="11">
        <v>311.8980229051403</v>
      </c>
      <c r="O21" s="12">
        <f t="shared" si="4"/>
        <v>3575.198023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0" t="s">
        <v>30</v>
      </c>
      <c r="C22" s="11">
        <v>1.6</v>
      </c>
      <c r="D22" s="11">
        <v>1.6</v>
      </c>
      <c r="E22" s="11">
        <v>1.6</v>
      </c>
      <c r="F22" s="11">
        <v>1.7</v>
      </c>
      <c r="G22" s="11">
        <v>1.7</v>
      </c>
      <c r="H22" s="11">
        <v>1.8</v>
      </c>
      <c r="I22" s="11">
        <v>1.8</v>
      </c>
      <c r="J22" s="11">
        <v>1.8</v>
      </c>
      <c r="K22" s="11">
        <v>1.9</v>
      </c>
      <c r="L22" s="11">
        <v>1.9</v>
      </c>
      <c r="M22" s="11">
        <v>2.0</v>
      </c>
      <c r="N22" s="11">
        <v>1.8624483851819682</v>
      </c>
      <c r="O22" s="12">
        <f t="shared" si="4"/>
        <v>21.26244839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0" t="s">
        <v>31</v>
      </c>
      <c r="C23" s="11">
        <v>2.5</v>
      </c>
      <c r="D23" s="11">
        <v>2.5</v>
      </c>
      <c r="E23" s="11">
        <v>2.5</v>
      </c>
      <c r="F23" s="11">
        <v>2.6</v>
      </c>
      <c r="G23" s="11">
        <v>2.7</v>
      </c>
      <c r="H23" s="11">
        <v>2.7</v>
      </c>
      <c r="I23" s="11">
        <v>2.8</v>
      </c>
      <c r="J23" s="11">
        <v>2.8</v>
      </c>
      <c r="K23" s="11">
        <v>2.9</v>
      </c>
      <c r="L23" s="11">
        <v>2.9</v>
      </c>
      <c r="M23" s="11">
        <v>3.0</v>
      </c>
      <c r="N23" s="11">
        <v>2.8557541906123505</v>
      </c>
      <c r="O23" s="12">
        <f t="shared" si="4"/>
        <v>32.75575419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0" t="s">
        <v>32</v>
      </c>
      <c r="C24" s="11">
        <v>1.5</v>
      </c>
      <c r="D24" s="11">
        <v>1.5</v>
      </c>
      <c r="E24" s="11">
        <v>1.6</v>
      </c>
      <c r="F24" s="11">
        <v>1.6</v>
      </c>
      <c r="G24" s="11">
        <v>1.6</v>
      </c>
      <c r="H24" s="11">
        <v>1.6</v>
      </c>
      <c r="I24" s="11">
        <v>1.7</v>
      </c>
      <c r="J24" s="11">
        <v>1.7</v>
      </c>
      <c r="K24" s="11">
        <v>1.8</v>
      </c>
      <c r="L24" s="11">
        <v>1.8</v>
      </c>
      <c r="M24" s="11">
        <v>1.8</v>
      </c>
      <c r="N24" s="11">
        <v>1.7382851595031703</v>
      </c>
      <c r="O24" s="12">
        <f t="shared" si="4"/>
        <v>19.93828516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0" t="s">
        <v>33</v>
      </c>
      <c r="C25" s="11">
        <v>4.1</v>
      </c>
      <c r="D25" s="11">
        <v>4.2</v>
      </c>
      <c r="E25" s="11">
        <v>4.2</v>
      </c>
      <c r="F25" s="11">
        <v>4.3</v>
      </c>
      <c r="G25" s="11">
        <v>4.4</v>
      </c>
      <c r="H25" s="11">
        <v>4.5</v>
      </c>
      <c r="I25" s="11">
        <v>4.6</v>
      </c>
      <c r="J25" s="11">
        <v>4.6</v>
      </c>
      <c r="K25" s="11">
        <v>4.8</v>
      </c>
      <c r="L25" s="11">
        <v>4.8</v>
      </c>
      <c r="M25" s="11">
        <v>4.9</v>
      </c>
      <c r="N25" s="11">
        <v>4.71820257579432</v>
      </c>
      <c r="O25" s="12">
        <f t="shared" si="4"/>
        <v>54.11820258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0" t="s">
        <v>34</v>
      </c>
      <c r="C26" s="11">
        <v>0.0</v>
      </c>
      <c r="D26" s="11">
        <v>0.0</v>
      </c>
      <c r="E26" s="11">
        <v>0.0</v>
      </c>
      <c r="F26" s="11">
        <v>0.0</v>
      </c>
      <c r="G26" s="11">
        <v>0.0</v>
      </c>
      <c r="H26" s="11">
        <v>0.0</v>
      </c>
      <c r="I26" s="11">
        <v>0.0</v>
      </c>
      <c r="J26" s="11">
        <v>0.0</v>
      </c>
      <c r="K26" s="11">
        <v>0.0</v>
      </c>
      <c r="L26" s="11">
        <v>0.0</v>
      </c>
      <c r="M26" s="11">
        <v>0.0</v>
      </c>
      <c r="N26" s="11">
        <v>0.0</v>
      </c>
      <c r="O26" s="12">
        <f t="shared" si="4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0" t="s">
        <v>35</v>
      </c>
      <c r="C27" s="21">
        <f t="shared" ref="C27:O27" si="5">SUM(C15:C26)</f>
        <v>430.7</v>
      </c>
      <c r="D27" s="21">
        <f t="shared" si="5"/>
        <v>439.1</v>
      </c>
      <c r="E27" s="21">
        <f t="shared" si="5"/>
        <v>447.7</v>
      </c>
      <c r="F27" s="21">
        <f t="shared" si="5"/>
        <v>456.6</v>
      </c>
      <c r="G27" s="21">
        <f t="shared" si="5"/>
        <v>465.7</v>
      </c>
      <c r="H27" s="21">
        <f t="shared" si="5"/>
        <v>474.9</v>
      </c>
      <c r="I27" s="21">
        <f t="shared" si="5"/>
        <v>484.6</v>
      </c>
      <c r="J27" s="21">
        <f t="shared" si="5"/>
        <v>494</v>
      </c>
      <c r="K27" s="21">
        <f t="shared" si="5"/>
        <v>504.1</v>
      </c>
      <c r="L27" s="21">
        <f t="shared" si="5"/>
        <v>513.8</v>
      </c>
      <c r="M27" s="21">
        <f t="shared" si="5"/>
        <v>524.1</v>
      </c>
      <c r="N27" s="21">
        <f t="shared" si="5"/>
        <v>500.3777995</v>
      </c>
      <c r="O27" s="21">
        <f t="shared" si="5"/>
        <v>5735.677799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4" t="s">
        <v>36</v>
      </c>
      <c r="C28" s="15">
        <f t="shared" ref="C28:O28" si="6">C12-C27</f>
        <v>165.3</v>
      </c>
      <c r="D28" s="15">
        <f t="shared" si="6"/>
        <v>166.4</v>
      </c>
      <c r="E28" s="15">
        <f t="shared" si="6"/>
        <v>167.4</v>
      </c>
      <c r="F28" s="15">
        <f t="shared" si="6"/>
        <v>121.8</v>
      </c>
      <c r="G28" s="15">
        <f t="shared" si="6"/>
        <v>121.9</v>
      </c>
      <c r="H28" s="15">
        <f t="shared" si="6"/>
        <v>121.9</v>
      </c>
      <c r="I28" s="15">
        <f t="shared" si="6"/>
        <v>121.7</v>
      </c>
      <c r="J28" s="15">
        <f t="shared" si="6"/>
        <v>121.9</v>
      </c>
      <c r="K28" s="15">
        <f t="shared" si="6"/>
        <v>121.6</v>
      </c>
      <c r="L28" s="15">
        <f t="shared" si="6"/>
        <v>121.9</v>
      </c>
      <c r="M28" s="15">
        <f t="shared" si="6"/>
        <v>96.4</v>
      </c>
      <c r="N28" s="15">
        <f t="shared" si="6"/>
        <v>27.02823723</v>
      </c>
      <c r="O28" s="15">
        <f t="shared" si="6"/>
        <v>1475.228237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0" t="s">
        <v>37</v>
      </c>
      <c r="C30" s="11">
        <v>2.5</v>
      </c>
      <c r="D30" s="11">
        <v>2.5</v>
      </c>
      <c r="E30" s="11">
        <v>2.5</v>
      </c>
      <c r="F30" s="11">
        <v>2.5</v>
      </c>
      <c r="G30" s="11">
        <v>2.5</v>
      </c>
      <c r="H30" s="11">
        <v>2.5</v>
      </c>
      <c r="I30" s="11">
        <v>2.5</v>
      </c>
      <c r="J30" s="11">
        <v>2.5</v>
      </c>
      <c r="K30" s="11">
        <v>2.5</v>
      </c>
      <c r="L30" s="11">
        <v>2.5</v>
      </c>
      <c r="M30" s="11">
        <v>2.5</v>
      </c>
      <c r="N30" s="11">
        <v>2.5</v>
      </c>
      <c r="O30" s="12">
        <f>SUM(C30:N30)</f>
        <v>30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4" t="s">
        <v>38</v>
      </c>
      <c r="C31" s="15">
        <f t="shared" ref="C31:O31" si="7">C28-C30</f>
        <v>162.8</v>
      </c>
      <c r="D31" s="15">
        <f t="shared" si="7"/>
        <v>163.9</v>
      </c>
      <c r="E31" s="15">
        <f t="shared" si="7"/>
        <v>164.9</v>
      </c>
      <c r="F31" s="15">
        <f t="shared" si="7"/>
        <v>119.3</v>
      </c>
      <c r="G31" s="15">
        <f t="shared" si="7"/>
        <v>119.4</v>
      </c>
      <c r="H31" s="15">
        <f t="shared" si="7"/>
        <v>119.4</v>
      </c>
      <c r="I31" s="15">
        <f t="shared" si="7"/>
        <v>119.2</v>
      </c>
      <c r="J31" s="15">
        <f t="shared" si="7"/>
        <v>119.4</v>
      </c>
      <c r="K31" s="15">
        <f t="shared" si="7"/>
        <v>119.1</v>
      </c>
      <c r="L31" s="15">
        <f t="shared" si="7"/>
        <v>119.4</v>
      </c>
      <c r="M31" s="15">
        <f t="shared" si="7"/>
        <v>93.9</v>
      </c>
      <c r="N31" s="15">
        <f t="shared" si="7"/>
        <v>24.52823723</v>
      </c>
      <c r="O31" s="15">
        <f t="shared" si="7"/>
        <v>1445.228237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0" t="s">
        <v>39</v>
      </c>
      <c r="C33" s="11">
        <v>36.0</v>
      </c>
      <c r="D33" s="11">
        <v>36.2</v>
      </c>
      <c r="E33" s="11">
        <v>36.5</v>
      </c>
      <c r="F33" s="11">
        <v>26.4</v>
      </c>
      <c r="G33" s="11">
        <v>26.4</v>
      </c>
      <c r="H33" s="11">
        <v>26.4</v>
      </c>
      <c r="I33" s="11">
        <v>26.3</v>
      </c>
      <c r="J33" s="11">
        <v>26.4</v>
      </c>
      <c r="K33" s="11">
        <v>26.3</v>
      </c>
      <c r="L33" s="11">
        <v>26.4</v>
      </c>
      <c r="M33" s="11">
        <v>20.8</v>
      </c>
      <c r="N33" s="11">
        <v>6.7954667939504985</v>
      </c>
      <c r="O33" s="12">
        <f>SUM(C33:N33)</f>
        <v>320.8954668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4" t="s">
        <v>40</v>
      </c>
      <c r="C34" s="15">
        <f t="shared" ref="C34:O34" si="8">+C31-C33</f>
        <v>126.8</v>
      </c>
      <c r="D34" s="15">
        <f t="shared" si="8"/>
        <v>127.7</v>
      </c>
      <c r="E34" s="15">
        <f t="shared" si="8"/>
        <v>128.4</v>
      </c>
      <c r="F34" s="15">
        <f t="shared" si="8"/>
        <v>92.9</v>
      </c>
      <c r="G34" s="15">
        <f t="shared" si="8"/>
        <v>93</v>
      </c>
      <c r="H34" s="15">
        <f t="shared" si="8"/>
        <v>93</v>
      </c>
      <c r="I34" s="15">
        <f t="shared" si="8"/>
        <v>92.9</v>
      </c>
      <c r="J34" s="15">
        <f t="shared" si="8"/>
        <v>93</v>
      </c>
      <c r="K34" s="15">
        <f t="shared" si="8"/>
        <v>92.8</v>
      </c>
      <c r="L34" s="15">
        <f t="shared" si="8"/>
        <v>93</v>
      </c>
      <c r="M34" s="15">
        <f t="shared" si="8"/>
        <v>73.1</v>
      </c>
      <c r="N34" s="15">
        <f t="shared" si="8"/>
        <v>17.73277044</v>
      </c>
      <c r="O34" s="15">
        <f t="shared" si="8"/>
        <v>1124.33277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2:O2"/>
    <mergeCell ref="B3:O3"/>
    <mergeCell ref="B4:O4"/>
  </mergeCells>
  <printOptions/>
  <pageMargins bottom="0.75" footer="0.0" header="0.0" left="0.7" right="0.7" top="0.75"/>
  <pageSetup scale="8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0.88"/>
    <col customWidth="1" min="2" max="2" width="32.13"/>
    <col customWidth="1" min="3" max="7" width="15.75"/>
    <col customWidth="1" min="8" max="26" width="9.13"/>
  </cols>
  <sheetData>
    <row r="1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3" t="s">
        <v>0</v>
      </c>
      <c r="C2" s="3"/>
      <c r="D2" s="3"/>
      <c r="E2" s="3"/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24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25" t="s">
        <v>2</v>
      </c>
      <c r="C4" s="3"/>
      <c r="D4" s="3"/>
      <c r="E4" s="3"/>
      <c r="F4" s="3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26"/>
      <c r="C5" s="27">
        <v>2016.0</v>
      </c>
      <c r="D5" s="27">
        <v>2017.0</v>
      </c>
      <c r="E5" s="27">
        <v>2018.0</v>
      </c>
      <c r="F5" s="27">
        <v>2019.0</v>
      </c>
      <c r="G5" s="27">
        <v>2020.0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0" t="s">
        <v>16</v>
      </c>
      <c r="C6" s="28"/>
      <c r="D6" s="28"/>
      <c r="E6" s="28"/>
      <c r="F6" s="28"/>
      <c r="G6" s="2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0" t="s">
        <v>17</v>
      </c>
      <c r="C7" s="28"/>
      <c r="D7" s="28"/>
      <c r="E7" s="28"/>
      <c r="F7" s="28"/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0" t="s">
        <v>18</v>
      </c>
      <c r="C8" s="28"/>
      <c r="D8" s="28"/>
      <c r="E8" s="28"/>
      <c r="F8" s="28"/>
      <c r="G8" s="2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4" t="s">
        <v>19</v>
      </c>
      <c r="C9" s="15">
        <f t="shared" ref="C9:G9" si="1">SUM(C6:C8)</f>
        <v>0</v>
      </c>
      <c r="D9" s="15">
        <f t="shared" si="1"/>
        <v>0</v>
      </c>
      <c r="E9" s="15">
        <f t="shared" si="1"/>
        <v>0</v>
      </c>
      <c r="F9" s="15">
        <f t="shared" si="1"/>
        <v>0</v>
      </c>
      <c r="G9" s="15">
        <f t="shared" si="1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6"/>
      <c r="C10" s="17"/>
      <c r="D10" s="17"/>
      <c r="E10" s="17"/>
      <c r="F10" s="17"/>
      <c r="G10" s="1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0" t="s">
        <v>20</v>
      </c>
      <c r="C11" s="28"/>
      <c r="D11" s="28"/>
      <c r="E11" s="28"/>
      <c r="F11" s="28"/>
      <c r="G11" s="2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4" t="s">
        <v>21</v>
      </c>
      <c r="C12" s="15">
        <f t="shared" ref="C12:G12" si="2">C9-C11</f>
        <v>0</v>
      </c>
      <c r="D12" s="15">
        <f t="shared" si="2"/>
        <v>0</v>
      </c>
      <c r="E12" s="15">
        <f t="shared" si="2"/>
        <v>0</v>
      </c>
      <c r="F12" s="15">
        <f t="shared" si="2"/>
        <v>0</v>
      </c>
      <c r="G12" s="15">
        <f t="shared" si="2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0"/>
      <c r="C13" s="12"/>
      <c r="D13" s="12"/>
      <c r="E13" s="12"/>
      <c r="F13" s="12"/>
      <c r="G13" s="1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6" t="s">
        <v>22</v>
      </c>
      <c r="C14" s="12"/>
      <c r="D14" s="12"/>
      <c r="E14" s="12"/>
      <c r="F14" s="12"/>
      <c r="G14" s="1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0" t="s">
        <v>23</v>
      </c>
      <c r="C15" s="28"/>
      <c r="D15" s="28"/>
      <c r="E15" s="28"/>
      <c r="F15" s="28"/>
      <c r="G15" s="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0" t="s">
        <v>24</v>
      </c>
      <c r="C16" s="28"/>
      <c r="D16" s="28"/>
      <c r="E16" s="28"/>
      <c r="F16" s="28"/>
      <c r="G16" s="2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0" t="s">
        <v>25</v>
      </c>
      <c r="C17" s="28"/>
      <c r="D17" s="28"/>
      <c r="E17" s="28"/>
      <c r="F17" s="28"/>
      <c r="G17" s="2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0" t="s">
        <v>26</v>
      </c>
      <c r="C18" s="28"/>
      <c r="D18" s="28"/>
      <c r="E18" s="28"/>
      <c r="F18" s="28"/>
      <c r="G18" s="2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0" t="s">
        <v>27</v>
      </c>
      <c r="C19" s="28"/>
      <c r="D19" s="28"/>
      <c r="E19" s="28"/>
      <c r="F19" s="28"/>
      <c r="G19" s="2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0" t="s">
        <v>28</v>
      </c>
      <c r="C20" s="28"/>
      <c r="D20" s="28"/>
      <c r="E20" s="28"/>
      <c r="F20" s="28"/>
      <c r="G20" s="2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0" t="s">
        <v>41</v>
      </c>
      <c r="C21" s="28"/>
      <c r="D21" s="28"/>
      <c r="E21" s="28"/>
      <c r="F21" s="28"/>
      <c r="G21" s="2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0" t="s">
        <v>30</v>
      </c>
      <c r="C22" s="28"/>
      <c r="D22" s="28"/>
      <c r="E22" s="28"/>
      <c r="F22" s="28"/>
      <c r="G22" s="2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0" t="s">
        <v>31</v>
      </c>
      <c r="C23" s="28"/>
      <c r="D23" s="28"/>
      <c r="E23" s="28"/>
      <c r="F23" s="28"/>
      <c r="G23" s="2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0" t="s">
        <v>42</v>
      </c>
      <c r="C24" s="28"/>
      <c r="D24" s="28"/>
      <c r="E24" s="28"/>
      <c r="F24" s="28"/>
      <c r="G24" s="2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0" t="s">
        <v>33</v>
      </c>
      <c r="C25" s="28"/>
      <c r="D25" s="28"/>
      <c r="E25" s="28"/>
      <c r="F25" s="28"/>
      <c r="G25" s="2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0" t="s">
        <v>34</v>
      </c>
      <c r="C26" s="28"/>
      <c r="D26" s="28"/>
      <c r="E26" s="28"/>
      <c r="F26" s="28"/>
      <c r="G26" s="2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0" t="s">
        <v>35</v>
      </c>
      <c r="C27" s="21">
        <f t="shared" ref="C27:G27" si="3">SUM(C15:C26)</f>
        <v>0</v>
      </c>
      <c r="D27" s="21">
        <f t="shared" si="3"/>
        <v>0</v>
      </c>
      <c r="E27" s="21">
        <f t="shared" si="3"/>
        <v>0</v>
      </c>
      <c r="F27" s="21">
        <f t="shared" si="3"/>
        <v>0</v>
      </c>
      <c r="G27" s="21">
        <f t="shared" si="3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4" t="s">
        <v>36</v>
      </c>
      <c r="C28" s="15">
        <f t="shared" ref="C28:G28" si="4">C12-C27</f>
        <v>0</v>
      </c>
      <c r="D28" s="15">
        <f t="shared" si="4"/>
        <v>0</v>
      </c>
      <c r="E28" s="15">
        <f t="shared" si="4"/>
        <v>0</v>
      </c>
      <c r="F28" s="15">
        <f t="shared" si="4"/>
        <v>0</v>
      </c>
      <c r="G28" s="15">
        <f t="shared" si="4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6"/>
      <c r="C29" s="17"/>
      <c r="D29" s="17"/>
      <c r="E29" s="17"/>
      <c r="F29" s="17"/>
      <c r="G29" s="1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0" t="s">
        <v>37</v>
      </c>
      <c r="C30" s="28"/>
      <c r="D30" s="28"/>
      <c r="E30" s="28"/>
      <c r="F30" s="28"/>
      <c r="G30" s="2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4" t="s">
        <v>38</v>
      </c>
      <c r="C31" s="15">
        <f t="shared" ref="C31:G31" si="5">C28-C30</f>
        <v>0</v>
      </c>
      <c r="D31" s="15">
        <f t="shared" si="5"/>
        <v>0</v>
      </c>
      <c r="E31" s="15">
        <f t="shared" si="5"/>
        <v>0</v>
      </c>
      <c r="F31" s="15">
        <f t="shared" si="5"/>
        <v>0</v>
      </c>
      <c r="G31" s="15">
        <f t="shared" si="5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6"/>
      <c r="C32" s="17"/>
      <c r="D32" s="17"/>
      <c r="E32" s="17"/>
      <c r="F32" s="17"/>
      <c r="G32" s="1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0" t="s">
        <v>39</v>
      </c>
      <c r="C33" s="28"/>
      <c r="D33" s="28"/>
      <c r="E33" s="28"/>
      <c r="F33" s="28"/>
      <c r="G33" s="2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4" t="s">
        <v>43</v>
      </c>
      <c r="C34" s="15">
        <f t="shared" ref="C34:G34" si="6">+C31-C33</f>
        <v>0</v>
      </c>
      <c r="D34" s="15">
        <f t="shared" si="6"/>
        <v>0</v>
      </c>
      <c r="E34" s="15">
        <f t="shared" si="6"/>
        <v>0</v>
      </c>
      <c r="F34" s="15">
        <f t="shared" si="6"/>
        <v>0</v>
      </c>
      <c r="G34" s="15">
        <f t="shared" si="6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2:G2"/>
    <mergeCell ref="B3:G3"/>
    <mergeCell ref="B4:G4"/>
  </mergeCells>
  <printOptions/>
  <pageMargins bottom="0.75" footer="0.0" header="0.0" left="0.7" right="0.7" top="0.75"/>
  <pageSetup scale="8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2017-12-03T17:36:59Z</dcterms:created>
  <dc:creator>CFI</dc:creator>
</cp:coreProperties>
</file>